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975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12" i="1"/>
  <c r="B5"/>
  <c r="C14" i="2"/>
  <c r="C13"/>
  <c r="C11"/>
  <c r="C10"/>
  <c r="C9"/>
  <c r="C7"/>
  <c r="C6"/>
  <c r="F16"/>
  <c r="G13" s="1"/>
  <c r="H16"/>
  <c r="I14" s="1"/>
  <c r="D16"/>
  <c r="E14" s="1"/>
  <c r="B16"/>
  <c r="C19" i="1"/>
  <c r="C18"/>
  <c r="C17"/>
  <c r="C13"/>
  <c r="C10"/>
  <c r="C9"/>
  <c r="C8"/>
  <c r="C7"/>
  <c r="C6"/>
  <c r="H16"/>
  <c r="F16"/>
  <c r="D16"/>
  <c r="H5"/>
  <c r="F5"/>
  <c r="D5"/>
  <c r="B16"/>
  <c r="G15" i="2" l="1"/>
  <c r="I6"/>
  <c r="I13"/>
  <c r="I9"/>
  <c r="I15"/>
  <c r="I10"/>
  <c r="I8"/>
  <c r="G10"/>
  <c r="G9"/>
  <c r="G8"/>
  <c r="G14"/>
  <c r="G6"/>
  <c r="E9"/>
  <c r="C16"/>
  <c r="E8"/>
  <c r="E13"/>
  <c r="E6"/>
  <c r="E12"/>
  <c r="E10"/>
  <c r="H21" i="1"/>
  <c r="I6" s="1"/>
  <c r="C16"/>
  <c r="C5"/>
  <c r="D21"/>
  <c r="E18" s="1"/>
  <c r="I17"/>
  <c r="I10"/>
  <c r="I18"/>
  <c r="I8"/>
  <c r="I16"/>
  <c r="I9"/>
  <c r="F21"/>
  <c r="G5" s="1"/>
  <c r="B21"/>
  <c r="I16" i="2" l="1"/>
  <c r="G16"/>
  <c r="E16"/>
  <c r="I7" i="1"/>
  <c r="I5"/>
  <c r="I13"/>
  <c r="C21"/>
  <c r="E13"/>
  <c r="E10"/>
  <c r="E19"/>
  <c r="E16"/>
  <c r="E9"/>
  <c r="E7"/>
  <c r="E12"/>
  <c r="E8"/>
  <c r="E6"/>
  <c r="I21"/>
  <c r="E5"/>
  <c r="E17"/>
  <c r="G17"/>
  <c r="G10"/>
  <c r="G6"/>
  <c r="G18"/>
  <c r="G12"/>
  <c r="G7"/>
  <c r="G19"/>
  <c r="G13"/>
  <c r="G16"/>
  <c r="G21" s="1"/>
  <c r="G9"/>
  <c r="G8"/>
  <c r="E21" l="1"/>
</calcChain>
</file>

<file path=xl/sharedStrings.xml><?xml version="1.0" encoding="utf-8"?>
<sst xmlns="http://schemas.openxmlformats.org/spreadsheetml/2006/main" count="54" uniqueCount="40">
  <si>
    <t>2018г</t>
  </si>
  <si>
    <t>2020г</t>
  </si>
  <si>
    <t>Сумма тыс.руб.</t>
  </si>
  <si>
    <t>Сумма(тыс.руб.)</t>
  </si>
  <si>
    <t>Удел.</t>
  </si>
  <si>
    <t>Сумма</t>
  </si>
  <si>
    <t>Удел. Вес(%)</t>
  </si>
  <si>
    <t>Вес(%)</t>
  </si>
  <si>
    <t>(тыс.руб.)</t>
  </si>
  <si>
    <t>1. Налоговые и неналоговые поступления</t>
  </si>
  <si>
    <t>НДФЛ</t>
  </si>
  <si>
    <t>ЕСХН</t>
  </si>
  <si>
    <t>Акцизы</t>
  </si>
  <si>
    <t>Налог на имущество физ.лиц.</t>
  </si>
  <si>
    <t>Земельный налог</t>
  </si>
  <si>
    <t>гос пошлина</t>
  </si>
  <si>
    <t>Аренда имущества</t>
  </si>
  <si>
    <t>Прочие доходы от оказания платных услуг</t>
  </si>
  <si>
    <t>Штрафы</t>
  </si>
  <si>
    <t>2. Безвозмездные поступления, из них</t>
  </si>
  <si>
    <t>- дотация</t>
  </si>
  <si>
    <t>- субвенция</t>
  </si>
  <si>
    <t>- субсидии</t>
  </si>
  <si>
    <t>Прочие безвозмездные поступления в бюджеты сельских поселений</t>
  </si>
  <si>
    <t>4. Итого</t>
  </si>
  <si>
    <t>2019г</t>
  </si>
  <si>
    <t>ожидаемое 2017г</t>
  </si>
  <si>
    <t>Сравнение с 2018г к 2017г(%)</t>
  </si>
  <si>
    <t>1.Общегосударственные вопросы</t>
  </si>
  <si>
    <t>2.Национальная оборона.</t>
  </si>
  <si>
    <t>3.Другие вопросы в области национальной экономики</t>
  </si>
  <si>
    <t>4.Дорожное хозяйство</t>
  </si>
  <si>
    <t>5.Жилищное хозяйство</t>
  </si>
  <si>
    <t>6.ЖКХ</t>
  </si>
  <si>
    <t>7.Благоустройство</t>
  </si>
  <si>
    <t>8.Культура</t>
  </si>
  <si>
    <t>10.СОЦИАЛЬНАЯ ПОЛИТИКА</t>
  </si>
  <si>
    <t>10.Условно-утвержденные расходы</t>
  </si>
  <si>
    <t>ожидаемое исполнение 2017г</t>
  </si>
  <si>
    <t>% исполнения 2018 к 2017</t>
  </si>
</sst>
</file>

<file path=xl/styles.xml><?xml version="1.0" encoding="utf-8"?>
<styleSheet xmlns="http://schemas.openxmlformats.org/spreadsheetml/2006/main">
  <numFmts count="2">
    <numFmt numFmtId="172" formatCode="0.000"/>
    <numFmt numFmtId="173" formatCode="0.0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172" fontId="3" fillId="0" borderId="5" xfId="0" applyNumberFormat="1" applyFont="1" applyBorder="1" applyAlignment="1">
      <alignment horizontal="justify" vertical="top" wrapText="1"/>
    </xf>
    <xf numFmtId="2" fontId="3" fillId="0" borderId="5" xfId="0" applyNumberFormat="1" applyFont="1" applyBorder="1" applyAlignment="1">
      <alignment horizontal="justify" vertical="top" wrapText="1"/>
    </xf>
    <xf numFmtId="173" fontId="3" fillId="0" borderId="5" xfId="0" applyNumberFormat="1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K6" sqref="K6"/>
    </sheetView>
  </sheetViews>
  <sheetFormatPr defaultRowHeight="15"/>
  <cols>
    <col min="1" max="1" width="17.5703125" customWidth="1"/>
    <col min="3" max="3" width="9.7109375" customWidth="1"/>
    <col min="5" max="5" width="8.85546875" customWidth="1"/>
    <col min="6" max="6" width="7.7109375" customWidth="1"/>
    <col min="7" max="7" width="7.42578125" customWidth="1"/>
    <col min="8" max="8" width="8.85546875" customWidth="1"/>
    <col min="9" max="9" width="7.85546875" customWidth="1"/>
  </cols>
  <sheetData>
    <row r="1" spans="1:9" ht="15.75" thickBot="1"/>
    <row r="2" spans="1:9" ht="15.75" thickBot="1">
      <c r="A2" s="1"/>
      <c r="B2" s="5" t="s">
        <v>26</v>
      </c>
      <c r="C2" s="6"/>
      <c r="D2" s="7" t="s">
        <v>0</v>
      </c>
      <c r="E2" s="8"/>
      <c r="F2" s="5" t="s">
        <v>25</v>
      </c>
      <c r="G2" s="6"/>
      <c r="H2" s="7" t="s">
        <v>1</v>
      </c>
      <c r="I2" s="8"/>
    </row>
    <row r="3" spans="1:9" ht="20.25" customHeight="1" thickBot="1">
      <c r="A3" s="9"/>
      <c r="B3" s="11" t="s">
        <v>2</v>
      </c>
      <c r="C3" s="11" t="s">
        <v>27</v>
      </c>
      <c r="D3" s="13" t="s">
        <v>3</v>
      </c>
      <c r="E3" s="2" t="s">
        <v>4</v>
      </c>
      <c r="F3" s="2" t="s">
        <v>5</v>
      </c>
      <c r="G3" s="2" t="s">
        <v>4</v>
      </c>
      <c r="H3" s="13" t="s">
        <v>3</v>
      </c>
      <c r="I3" s="13" t="s">
        <v>6</v>
      </c>
    </row>
    <row r="4" spans="1:9" ht="15.75" thickBot="1">
      <c r="A4" s="10"/>
      <c r="B4" s="12"/>
      <c r="C4" s="12"/>
      <c r="D4" s="14"/>
      <c r="E4" s="2" t="s">
        <v>7</v>
      </c>
      <c r="F4" s="2" t="s">
        <v>8</v>
      </c>
      <c r="G4" s="2" t="s">
        <v>7</v>
      </c>
      <c r="H4" s="14"/>
      <c r="I4" s="14"/>
    </row>
    <row r="5" spans="1:9" ht="39" customHeight="1" thickBot="1">
      <c r="A5" s="3" t="s">
        <v>9</v>
      </c>
      <c r="B5" s="2">
        <f>B6+B7+B8+B9+B10+B13+B14+B12</f>
        <v>1249.6000000000001</v>
      </c>
      <c r="C5" s="15">
        <f>D5/B5*100</f>
        <v>69.566261203585142</v>
      </c>
      <c r="D5" s="2">
        <f>D6+D7+D8+D9+D10+D12+D13</f>
        <v>869.30000000000007</v>
      </c>
      <c r="E5" s="15">
        <f>D5/D21*100</f>
        <v>10.882710099024777</v>
      </c>
      <c r="F5" s="2">
        <f>F6+F7+F8+F9+F10+F12+F13</f>
        <v>892.4</v>
      </c>
      <c r="G5" s="15">
        <f>F5/F21*100</f>
        <v>35.681727309076365</v>
      </c>
      <c r="H5" s="2">
        <f>H6+H7+H8+H9+H10+H12+H13</f>
        <v>891.1</v>
      </c>
      <c r="I5" s="15">
        <f>H5/H21*100</f>
        <v>36.826879365210566</v>
      </c>
    </row>
    <row r="6" spans="1:9" ht="15.75" thickBot="1">
      <c r="A6" s="3" t="s">
        <v>10</v>
      </c>
      <c r="B6" s="2">
        <v>145</v>
      </c>
      <c r="C6" s="15">
        <f>D6/B6*100</f>
        <v>118.48275862068967</v>
      </c>
      <c r="D6" s="2">
        <v>171.8</v>
      </c>
      <c r="E6" s="15">
        <f>D6/D21*100</f>
        <v>2.1507530139335747</v>
      </c>
      <c r="F6" s="2">
        <v>183.5</v>
      </c>
      <c r="G6" s="15">
        <f>F6/F21*100</f>
        <v>7.3370651739304282</v>
      </c>
      <c r="H6" s="2">
        <v>196.7</v>
      </c>
      <c r="I6" s="15">
        <f>H6/H21*100</f>
        <v>8.1291069140802588</v>
      </c>
    </row>
    <row r="7" spans="1:9" ht="15.75" thickBot="1">
      <c r="A7" s="3" t="s">
        <v>11</v>
      </c>
      <c r="B7" s="2">
        <v>5</v>
      </c>
      <c r="C7" s="15">
        <f>D7/B7*100</f>
        <v>30</v>
      </c>
      <c r="D7" s="2">
        <v>1.5</v>
      </c>
      <c r="E7" s="15">
        <f>D7/D21*100</f>
        <v>1.8778402333529464E-2</v>
      </c>
      <c r="F7" s="2">
        <v>1.5</v>
      </c>
      <c r="G7" s="15">
        <f>F7/F21*100</f>
        <v>5.9976009596161534E-2</v>
      </c>
      <c r="H7" s="2">
        <v>1.5</v>
      </c>
      <c r="I7" s="15">
        <f>H7/H21*100</f>
        <v>6.1991155928420881E-2</v>
      </c>
    </row>
    <row r="8" spans="1:9" ht="15.75" thickBot="1">
      <c r="A8" s="3" t="s">
        <v>12</v>
      </c>
      <c r="B8" s="2">
        <v>335.7</v>
      </c>
      <c r="C8" s="15">
        <f>D8/B8*100</f>
        <v>66.636878165028307</v>
      </c>
      <c r="D8" s="2">
        <v>223.7</v>
      </c>
      <c r="E8" s="15">
        <f>D8/D21*100</f>
        <v>2.800485734673694</v>
      </c>
      <c r="F8" s="2">
        <v>247.9</v>
      </c>
      <c r="G8" s="15">
        <f>F8/F21*100</f>
        <v>9.9120351859256299</v>
      </c>
      <c r="H8" s="2">
        <v>242.1</v>
      </c>
      <c r="I8" s="15">
        <f>H8/H21*100</f>
        <v>10.00537256684713</v>
      </c>
    </row>
    <row r="9" spans="1:9" ht="24.75" thickBot="1">
      <c r="A9" s="3" t="s">
        <v>13</v>
      </c>
      <c r="B9" s="2">
        <v>8</v>
      </c>
      <c r="C9" s="15">
        <f>D9/B9*100</f>
        <v>101.25</v>
      </c>
      <c r="D9" s="2">
        <v>8.1</v>
      </c>
      <c r="E9" s="15">
        <f>D9/D21*100</f>
        <v>0.1014033726010591</v>
      </c>
      <c r="F9" s="2">
        <v>8.1</v>
      </c>
      <c r="G9" s="15">
        <f>F9/F21*100</f>
        <v>0.32387045181927226</v>
      </c>
      <c r="H9" s="2">
        <v>8.1</v>
      </c>
      <c r="I9" s="15">
        <f>H9/H21*100</f>
        <v>0.33475224201347276</v>
      </c>
    </row>
    <row r="10" spans="1:9" ht="15" customHeight="1" thickBot="1">
      <c r="A10" s="3" t="s">
        <v>14</v>
      </c>
      <c r="B10" s="2">
        <v>665</v>
      </c>
      <c r="C10" s="15">
        <f>D10/B10*100</f>
        <v>56.390977443609025</v>
      </c>
      <c r="D10" s="2">
        <v>375</v>
      </c>
      <c r="E10" s="15">
        <f>D10/D21*100</f>
        <v>4.6946005833823659</v>
      </c>
      <c r="F10" s="2">
        <v>359.8</v>
      </c>
      <c r="G10" s="15">
        <f>F10/F21*100</f>
        <v>14.38624550179928</v>
      </c>
      <c r="H10" s="2">
        <v>348.3</v>
      </c>
      <c r="I10" s="15">
        <f>H10/H21*100</f>
        <v>14.394346406579331</v>
      </c>
    </row>
    <row r="11" spans="1:9" ht="15.75" hidden="1" thickBot="1">
      <c r="A11" s="3" t="s">
        <v>15</v>
      </c>
      <c r="B11" s="2"/>
      <c r="C11" s="15"/>
      <c r="D11" s="2"/>
      <c r="E11" s="15"/>
      <c r="F11" s="2"/>
      <c r="G11" s="15"/>
      <c r="H11" s="2"/>
      <c r="I11" s="15"/>
    </row>
    <row r="12" spans="1:9" ht="15" customHeight="1" thickBot="1">
      <c r="A12" s="3" t="s">
        <v>16</v>
      </c>
      <c r="B12" s="2">
        <v>60</v>
      </c>
      <c r="C12" s="15"/>
      <c r="D12" s="2">
        <v>60</v>
      </c>
      <c r="E12" s="15">
        <f>D12/D21*100</f>
        <v>0.75113609334117848</v>
      </c>
      <c r="F12" s="2">
        <v>60</v>
      </c>
      <c r="G12" s="15">
        <f>F12/F21*100</f>
        <v>2.3990403838464616</v>
      </c>
      <c r="H12" s="2">
        <v>60</v>
      </c>
      <c r="I12" s="15">
        <f>H12/H21*100</f>
        <v>2.4796462371368353</v>
      </c>
    </row>
    <row r="13" spans="1:9" ht="26.25" customHeight="1" thickBot="1">
      <c r="A13" s="3" t="s">
        <v>17</v>
      </c>
      <c r="B13" s="2">
        <v>24.9</v>
      </c>
      <c r="C13" s="15">
        <f>D13/B13*100</f>
        <v>117.26907630522089</v>
      </c>
      <c r="D13" s="2">
        <v>29.2</v>
      </c>
      <c r="E13" s="15">
        <f>D13/D21*100</f>
        <v>0.36555289875937352</v>
      </c>
      <c r="F13" s="2">
        <v>31.6</v>
      </c>
      <c r="G13" s="15">
        <f>F13/F21*100</f>
        <v>1.2634946021591364</v>
      </c>
      <c r="H13" s="2">
        <v>34.4</v>
      </c>
      <c r="I13" s="15">
        <f>H13/H21*100</f>
        <v>1.4216638426251189</v>
      </c>
    </row>
    <row r="14" spans="1:9" ht="17.25" customHeight="1" thickBot="1">
      <c r="A14" s="3" t="s">
        <v>18</v>
      </c>
      <c r="B14" s="2">
        <v>6</v>
      </c>
      <c r="C14" s="15"/>
      <c r="D14" s="2"/>
      <c r="E14" s="15"/>
      <c r="F14" s="2"/>
      <c r="G14" s="15"/>
      <c r="H14" s="2"/>
      <c r="I14" s="15"/>
    </row>
    <row r="15" spans="1:9" ht="15.75" hidden="1" customHeight="1" thickBot="1">
      <c r="A15" s="3" t="s">
        <v>18</v>
      </c>
      <c r="B15" s="2"/>
      <c r="C15" s="15"/>
      <c r="D15" s="2"/>
      <c r="E15" s="15"/>
      <c r="F15" s="2"/>
      <c r="G15" s="15"/>
      <c r="H15" s="2"/>
      <c r="I15" s="15"/>
    </row>
    <row r="16" spans="1:9" ht="24.75" customHeight="1" thickBot="1">
      <c r="A16" s="3" t="s">
        <v>19</v>
      </c>
      <c r="B16" s="2">
        <f>B17+B18+B19+B20</f>
        <v>4113.8</v>
      </c>
      <c r="C16" s="15">
        <f>D16/B16*100</f>
        <v>173.04195634206815</v>
      </c>
      <c r="D16" s="2">
        <f>D17+D18+D19</f>
        <v>7118.5999999999995</v>
      </c>
      <c r="E16" s="15">
        <f>D16/D21*100</f>
        <v>89.117289900975223</v>
      </c>
      <c r="F16" s="2">
        <f>F17+F18+F19</f>
        <v>1608.6</v>
      </c>
      <c r="G16" s="15">
        <f>F16/F21*100</f>
        <v>64.318272690923635</v>
      </c>
      <c r="H16" s="2">
        <f>H17+H18+H19</f>
        <v>1528.6</v>
      </c>
      <c r="I16" s="15">
        <f>H16/H21*100</f>
        <v>63.173120634789434</v>
      </c>
    </row>
    <row r="17" spans="1:9" ht="15.75" thickBot="1">
      <c r="A17" s="3" t="s">
        <v>20</v>
      </c>
      <c r="B17" s="2">
        <v>1804.5</v>
      </c>
      <c r="C17" s="15">
        <f>D17/B17*100</f>
        <v>167.33721252424493</v>
      </c>
      <c r="D17" s="2">
        <v>3019.6</v>
      </c>
      <c r="E17" s="15">
        <f>D17/D21*100</f>
        <v>37.802175790883716</v>
      </c>
      <c r="F17" s="2">
        <v>1508.5</v>
      </c>
      <c r="G17" s="15">
        <f>F17/F21*100</f>
        <v>60.315873650539785</v>
      </c>
      <c r="H17" s="2">
        <v>1528.5</v>
      </c>
      <c r="I17" s="15">
        <f>H17/H21*100</f>
        <v>63.16898789106088</v>
      </c>
    </row>
    <row r="18" spans="1:9" ht="15.75" thickBot="1">
      <c r="A18" s="3" t="s">
        <v>21</v>
      </c>
      <c r="B18" s="2">
        <v>80.5</v>
      </c>
      <c r="C18" s="15">
        <f>D18/B18*100</f>
        <v>0.12422360248447205</v>
      </c>
      <c r="D18" s="2">
        <v>0.1</v>
      </c>
      <c r="E18" s="15">
        <f>D18/D21*100</f>
        <v>1.2518934889019643E-3</v>
      </c>
      <c r="F18" s="2">
        <v>0.1</v>
      </c>
      <c r="G18" s="15">
        <f>F18/F21*100</f>
        <v>3.9984006397441024E-3</v>
      </c>
      <c r="H18" s="2">
        <v>0.1</v>
      </c>
      <c r="I18" s="15">
        <f>H18/H21*100</f>
        <v>4.132743728561393E-3</v>
      </c>
    </row>
    <row r="19" spans="1:9" ht="15.75" thickBot="1">
      <c r="A19" s="3" t="s">
        <v>22</v>
      </c>
      <c r="B19" s="2">
        <v>2228.8000000000002</v>
      </c>
      <c r="C19" s="15">
        <f>D19/B19*100</f>
        <v>183.90613783201718</v>
      </c>
      <c r="D19" s="2">
        <v>4098.8999999999996</v>
      </c>
      <c r="E19" s="15">
        <f>D19/D21*100</f>
        <v>51.313862216602615</v>
      </c>
      <c r="F19" s="2">
        <v>100</v>
      </c>
      <c r="G19" s="15">
        <f>F19/F21*100</f>
        <v>3.9984006397441028</v>
      </c>
      <c r="H19" s="2"/>
      <c r="I19" s="15"/>
    </row>
    <row r="20" spans="1:9" ht="39" hidden="1" customHeight="1" thickBot="1">
      <c r="A20" s="3" t="s">
        <v>23</v>
      </c>
      <c r="B20" s="2"/>
      <c r="C20" s="15"/>
      <c r="D20" s="4"/>
      <c r="E20" s="16"/>
      <c r="F20" s="4"/>
      <c r="G20" s="16"/>
      <c r="H20" s="4"/>
      <c r="I20" s="16"/>
    </row>
    <row r="21" spans="1:9" ht="15.75" thickBot="1">
      <c r="A21" s="3" t="s">
        <v>24</v>
      </c>
      <c r="B21" s="2">
        <f>B16+B5</f>
        <v>5363.4000000000005</v>
      </c>
      <c r="C21" s="15">
        <f>D21/B21*100</f>
        <v>148.9335123242719</v>
      </c>
      <c r="D21" s="2">
        <f>D5+D16</f>
        <v>7987.9</v>
      </c>
      <c r="E21" s="15">
        <f>E16+E5</f>
        <v>100</v>
      </c>
      <c r="F21" s="2">
        <f>F5+F16</f>
        <v>2501</v>
      </c>
      <c r="G21" s="15">
        <f>G16+G5</f>
        <v>100</v>
      </c>
      <c r="H21" s="2">
        <f>H5+H16</f>
        <v>2419.6999999999998</v>
      </c>
      <c r="I21" s="15">
        <f>I16+I5</f>
        <v>100</v>
      </c>
    </row>
  </sheetData>
  <mergeCells count="10">
    <mergeCell ref="B2:C2"/>
    <mergeCell ref="D2:E2"/>
    <mergeCell ref="F2:G2"/>
    <mergeCell ref="H2:I2"/>
    <mergeCell ref="A3:A4"/>
    <mergeCell ref="B3:B4"/>
    <mergeCell ref="C3:C4"/>
    <mergeCell ref="D3:D4"/>
    <mergeCell ref="H3:H4"/>
    <mergeCell ref="I3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6"/>
  <sheetViews>
    <sheetView tabSelected="1" workbookViewId="0">
      <selection activeCell="D20" sqref="D20"/>
    </sheetView>
  </sheetViews>
  <sheetFormatPr defaultRowHeight="15"/>
  <cols>
    <col min="1" max="1" width="17.42578125" customWidth="1"/>
    <col min="3" max="3" width="10" bestFit="1" customWidth="1"/>
    <col min="4" max="4" width="6.42578125" customWidth="1"/>
    <col min="5" max="5" width="7.7109375" customWidth="1"/>
    <col min="9" max="9" width="6.140625" customWidth="1"/>
  </cols>
  <sheetData>
    <row r="2" spans="1:9" ht="15.75" thickBot="1"/>
    <row r="3" spans="1:9" ht="15.75" thickBot="1">
      <c r="A3" s="19"/>
      <c r="B3" s="19" t="s">
        <v>38</v>
      </c>
      <c r="C3" s="19" t="s">
        <v>39</v>
      </c>
      <c r="D3" s="22">
        <v>2018</v>
      </c>
      <c r="E3" s="23"/>
      <c r="F3" s="22">
        <v>2019</v>
      </c>
      <c r="G3" s="23"/>
      <c r="H3" s="22">
        <v>2020</v>
      </c>
      <c r="I3" s="23"/>
    </row>
    <row r="4" spans="1:9" ht="26.25" thickBot="1">
      <c r="A4" s="20"/>
      <c r="B4" s="20"/>
      <c r="C4" s="20"/>
      <c r="D4" s="19" t="s">
        <v>3</v>
      </c>
      <c r="E4" s="17" t="s">
        <v>4</v>
      </c>
      <c r="F4" s="17" t="s">
        <v>5</v>
      </c>
      <c r="G4" s="17" t="s">
        <v>4</v>
      </c>
      <c r="H4" s="17" t="s">
        <v>3</v>
      </c>
      <c r="I4" s="19" t="s">
        <v>6</v>
      </c>
    </row>
    <row r="5" spans="1:9" ht="15.75" thickBot="1">
      <c r="A5" s="21"/>
      <c r="B5" s="21"/>
      <c r="C5" s="21"/>
      <c r="D5" s="21"/>
      <c r="E5" s="17" t="s">
        <v>7</v>
      </c>
      <c r="F5" s="17" t="s">
        <v>8</v>
      </c>
      <c r="G5" s="17" t="s">
        <v>7</v>
      </c>
      <c r="H5" s="17"/>
      <c r="I5" s="21"/>
    </row>
    <row r="6" spans="1:9" ht="29.25" customHeight="1" thickBot="1">
      <c r="A6" s="18" t="s">
        <v>28</v>
      </c>
      <c r="B6" s="17">
        <v>2227.8000000000002</v>
      </c>
      <c r="C6" s="25">
        <f>D6/B6*100</f>
        <v>116.95394559655263</v>
      </c>
      <c r="D6" s="17">
        <v>2605.5</v>
      </c>
      <c r="E6" s="25">
        <f>D6/D16*100</f>
        <v>32.618084853340676</v>
      </c>
      <c r="F6" s="17">
        <v>1345.4</v>
      </c>
      <c r="G6" s="25">
        <f>F6/F16*100</f>
        <v>53.794482207117156</v>
      </c>
      <c r="H6" s="17">
        <v>1311.4</v>
      </c>
      <c r="I6" s="25">
        <f>H6/H16*100</f>
        <v>54.196801256354085</v>
      </c>
    </row>
    <row r="7" spans="1:9" ht="27" customHeight="1" thickBot="1">
      <c r="A7" s="18" t="s">
        <v>29</v>
      </c>
      <c r="B7" s="17">
        <v>80.400000000000006</v>
      </c>
      <c r="C7" s="25">
        <f>D7/B7*100</f>
        <v>0</v>
      </c>
      <c r="D7" s="17"/>
      <c r="E7" s="25"/>
      <c r="F7" s="17"/>
      <c r="G7" s="25"/>
      <c r="H7" s="17"/>
      <c r="I7" s="25"/>
    </row>
    <row r="8" spans="1:9" ht="54.75" customHeight="1" thickBot="1">
      <c r="A8" s="18" t="s">
        <v>30</v>
      </c>
      <c r="B8" s="17"/>
      <c r="C8" s="25"/>
      <c r="D8" s="17">
        <v>1</v>
      </c>
      <c r="E8" s="25">
        <f>D8/D16*100</f>
        <v>1.2518934889019643E-2</v>
      </c>
      <c r="F8" s="17">
        <v>1</v>
      </c>
      <c r="G8" s="25">
        <f>F8/F16*100</f>
        <v>3.9984006397441027E-2</v>
      </c>
      <c r="H8" s="17">
        <v>1</v>
      </c>
      <c r="I8" s="25">
        <f>H8/H16*100</f>
        <v>4.1327437285613916E-2</v>
      </c>
    </row>
    <row r="9" spans="1:9" ht="26.25" thickBot="1">
      <c r="A9" s="18" t="s">
        <v>31</v>
      </c>
      <c r="B9" s="17">
        <v>721.9</v>
      </c>
      <c r="C9" s="25">
        <f>D9/B9*100</f>
        <v>437.58138246294499</v>
      </c>
      <c r="D9" s="17">
        <v>3158.9</v>
      </c>
      <c r="E9" s="25">
        <f>D9/D16*100</f>
        <v>39.546063420924149</v>
      </c>
      <c r="F9" s="17">
        <v>247.9</v>
      </c>
      <c r="G9" s="25">
        <f>F9/F16*100</f>
        <v>9.9120351859256299</v>
      </c>
      <c r="H9" s="17">
        <v>242.2</v>
      </c>
      <c r="I9" s="25">
        <f>H9/H16*100</f>
        <v>10.009505310575689</v>
      </c>
    </row>
    <row r="10" spans="1:9" ht="26.25" thickBot="1">
      <c r="A10" s="18" t="s">
        <v>32</v>
      </c>
      <c r="B10" s="17">
        <v>146.30000000000001</v>
      </c>
      <c r="C10" s="25">
        <f>D10/B10*100</f>
        <v>59.466848940533147</v>
      </c>
      <c r="D10" s="17">
        <v>87</v>
      </c>
      <c r="E10" s="25">
        <f>D10/D16*100</f>
        <v>1.089147335344709</v>
      </c>
      <c r="F10" s="17"/>
      <c r="G10" s="25">
        <f>F10/F16*100</f>
        <v>0</v>
      </c>
      <c r="H10" s="17"/>
      <c r="I10" s="25">
        <f>H10/H16*100</f>
        <v>0</v>
      </c>
    </row>
    <row r="11" spans="1:9" ht="15.75" thickBot="1">
      <c r="A11" s="18" t="s">
        <v>33</v>
      </c>
      <c r="B11" s="17">
        <v>74</v>
      </c>
      <c r="C11" s="25">
        <f>D11/B11*100</f>
        <v>0</v>
      </c>
      <c r="D11" s="17"/>
      <c r="E11" s="25"/>
      <c r="F11" s="17"/>
      <c r="G11" s="25"/>
      <c r="H11" s="17"/>
      <c r="I11" s="25"/>
    </row>
    <row r="12" spans="1:9" ht="15.75" thickBot="1">
      <c r="A12" s="18" t="s">
        <v>34</v>
      </c>
      <c r="B12" s="17"/>
      <c r="C12" s="25"/>
      <c r="D12" s="17">
        <v>64.2</v>
      </c>
      <c r="E12" s="25">
        <f>D12/D16*100</f>
        <v>0.80371561987506113</v>
      </c>
      <c r="F12" s="17"/>
      <c r="G12" s="25"/>
      <c r="H12" s="17"/>
      <c r="I12" s="25"/>
    </row>
    <row r="13" spans="1:9" ht="15.75" thickBot="1">
      <c r="A13" s="18" t="s">
        <v>35</v>
      </c>
      <c r="B13" s="17">
        <v>2447.4</v>
      </c>
      <c r="C13" s="25">
        <f>D13/B13*100</f>
        <v>78.708016670752627</v>
      </c>
      <c r="D13" s="17">
        <v>1926.3</v>
      </c>
      <c r="E13" s="25">
        <f>D13/D16*100</f>
        <v>24.115224276718536</v>
      </c>
      <c r="F13" s="17">
        <v>699.2</v>
      </c>
      <c r="G13" s="25">
        <f>F13/F16*100</f>
        <v>27.956817273090767</v>
      </c>
      <c r="H13" s="17">
        <v>599.20000000000005</v>
      </c>
      <c r="I13" s="25">
        <f>H13/H16*100</f>
        <v>24.76340042153986</v>
      </c>
    </row>
    <row r="14" spans="1:9" ht="31.5" customHeight="1" thickBot="1">
      <c r="A14" s="18" t="s">
        <v>36</v>
      </c>
      <c r="B14" s="17">
        <v>143.19999999999999</v>
      </c>
      <c r="C14" s="25">
        <f>D14/B14*100</f>
        <v>101.25698324022348</v>
      </c>
      <c r="D14" s="17">
        <v>145</v>
      </c>
      <c r="E14" s="25">
        <f>D14/D16*100</f>
        <v>1.8152455589078482</v>
      </c>
      <c r="F14" s="17">
        <v>145</v>
      </c>
      <c r="G14" s="25">
        <f>F14/F16*100</f>
        <v>5.7976809276289485</v>
      </c>
      <c r="H14" s="17">
        <v>145</v>
      </c>
      <c r="I14" s="25">
        <f>H14/H16*100</f>
        <v>5.9924784064140173</v>
      </c>
    </row>
    <row r="15" spans="1:9" ht="42" customHeight="1" thickBot="1">
      <c r="A15" s="18" t="s">
        <v>37</v>
      </c>
      <c r="B15" s="17"/>
      <c r="C15" s="24"/>
      <c r="D15" s="17"/>
      <c r="E15" s="25"/>
      <c r="F15" s="17">
        <v>62.5</v>
      </c>
      <c r="G15" s="25">
        <f>F15/F16*100</f>
        <v>2.4990003998400638</v>
      </c>
      <c r="H15" s="17">
        <v>120.9</v>
      </c>
      <c r="I15" s="25">
        <f>H15/H16*100</f>
        <v>4.9964871678307228</v>
      </c>
    </row>
    <row r="16" spans="1:9" ht="15.75" thickBot="1">
      <c r="A16" s="18" t="s">
        <v>24</v>
      </c>
      <c r="B16" s="26">
        <f>SUM(B6:B15)</f>
        <v>5841.0000000000009</v>
      </c>
      <c r="C16" s="25">
        <f>D16/B16*100</f>
        <v>136.75569251840437</v>
      </c>
      <c r="D16" s="26">
        <f>SUM(D6:D15)</f>
        <v>7987.9</v>
      </c>
      <c r="E16" s="25">
        <f>SUM(E6:E15)</f>
        <v>100</v>
      </c>
      <c r="F16" s="17">
        <f>SUM(F6:F15)</f>
        <v>2501</v>
      </c>
      <c r="G16" s="25">
        <f>SUM(G6:G15)</f>
        <v>100</v>
      </c>
      <c r="H16" s="17">
        <f>SUM(H6:H15)</f>
        <v>2419.7000000000003</v>
      </c>
      <c r="I16" s="25">
        <f>SUM(I6:I15)</f>
        <v>99.999999999999986</v>
      </c>
    </row>
  </sheetData>
  <mergeCells count="8">
    <mergeCell ref="A3:A5"/>
    <mergeCell ref="B3:B5"/>
    <mergeCell ref="C3:C5"/>
    <mergeCell ref="D3:E3"/>
    <mergeCell ref="F3:G3"/>
    <mergeCell ref="H3:I3"/>
    <mergeCell ref="D4:D5"/>
    <mergeCell ref="I4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АДМИНИСТРАТОР_</dc:creator>
  <cp:lastModifiedBy>АДМИНИСТРАТОР_</cp:lastModifiedBy>
  <cp:lastPrinted>2017-11-14T03:52:19Z</cp:lastPrinted>
  <dcterms:created xsi:type="dcterms:W3CDTF">2017-11-14T02:45:16Z</dcterms:created>
  <dcterms:modified xsi:type="dcterms:W3CDTF">2017-11-14T09:15:59Z</dcterms:modified>
</cp:coreProperties>
</file>